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20" windowHeight="4245" activeTab="0"/>
  </bookViews>
  <sheets>
    <sheet name="Option Payoff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<sst xmlns="http://schemas.openxmlformats.org/spreadsheetml/2006/main" count="11" uniqueCount="10">
  <si>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Strike</t>
  </si>
  <si>
    <t>Position</t>
  </si>
  <si>
    <t>Premium</t>
  </si>
  <si>
    <t>Type</t>
  </si>
  <si>
    <t>Put</t>
  </si>
  <si>
    <t>Stock Price</t>
  </si>
  <si>
    <t>Payoff Total</t>
  </si>
  <si>
    <t>Centre</t>
  </si>
  <si>
    <t>Increment</t>
  </si>
  <si>
    <t>Multiplier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</si>
</sst>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2" borderId="7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'Option Payoff'!$B$9:$L$9</c:f>
              <c:numCache/>
            </c:numRef>
          </c:cat>
          <c:val>
            <c:numRef>
              <c:f>'Option Payoff'!$B$16:$L$16</c:f>
              <c:numCache/>
            </c:numRef>
          </c:val>
          <c:smooth val="0"/>
        </c:ser>
        <c:axId val="30922141"/>
        <c:axId val="607126"/>
      </c:lineChart>
      <c:catAx>
        <c:axId val="30922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26"/>
        <c:crosses val="autoZero"/>
        <c:auto val="1"/>
        <c:lblOffset val="100"/>
        <c:noMultiLvlLbl val="0"/>
      </c:catAx>
      <c:valAx>
        <c:axId val="607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22141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12</xdr:col>
      <xdr:colOff>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7734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4" max="4" width="10.28125" style="0" bestFit="1" customWidth="1"/>
    <col min="6" max="6" width="10.7109375" style="0" bestFit="1" customWidth="1"/>
  </cols>
  <sheetData>
    <row r="2" spans="1:7" ht="12.75">
      <c r="A2" s="7" t="s">
        <v>0</v>
      </c>
      <c r="B2" s="3" t="s">
        <v>3</v>
      </c>
      <c r="C2" s="3" t="s">
        <v>1</v>
      </c>
      <c r="D2" s="4" t="s">
        <v>2</v>
      </c>
      <c r="F2" s="19" t="s">
        <v>7</v>
      </c>
      <c r="G2" s="16">
        <v>50</v>
      </c>
    </row>
    <row r="3" spans="1:7" ht="12.75">
      <c r="A3" s="10">
        <v>50</v>
      </c>
      <c r="B3" s="11" t="s">
        <v>4</v>
      </c>
      <c r="C3" s="11">
        <v>2</v>
      </c>
      <c r="D3" s="12">
        <v>0.9</v>
      </c>
      <c r="F3" s="8" t="s">
        <v>8</v>
      </c>
      <c r="G3" s="17">
        <v>1.25</v>
      </c>
    </row>
    <row r="4" spans="1:7" ht="12.75">
      <c r="A4" s="10">
        <v>55</v>
      </c>
      <c r="B4" s="11" t="s">
        <v>4</v>
      </c>
      <c r="C4" s="11">
        <v>-1</v>
      </c>
      <c r="D4" s="12">
        <v>4.9</v>
      </c>
      <c r="F4" s="20" t="s">
        <v>9</v>
      </c>
      <c r="G4" s="18">
        <v>100</v>
      </c>
    </row>
    <row r="5" spans="1:4" ht="12.75">
      <c r="A5" s="10"/>
      <c r="B5" s="11"/>
      <c r="C5" s="11"/>
      <c r="D5" s="12"/>
    </row>
    <row r="6" spans="1:4" ht="12.75">
      <c r="A6" s="10"/>
      <c r="B6" s="11"/>
      <c r="C6" s="11"/>
      <c r="D6" s="12"/>
    </row>
    <row r="7" spans="1:4" ht="12.75">
      <c r="A7" s="13"/>
      <c r="B7" s="14"/>
      <c r="C7" s="14"/>
      <c r="D7" s="15"/>
    </row>
    <row r="9" spans="1:12" ht="12.75">
      <c r="A9" s="7" t="s">
        <v>5</v>
      </c>
      <c r="B9" s="3">
        <f>C9-$G$3</f>
        <v>43.75</v>
      </c>
      <c r="C9" s="3">
        <f>D9-$G$3</f>
        <v>45</v>
      </c>
      <c r="D9" s="3">
        <f>E9-$G$3</f>
        <v>46.25</v>
      </c>
      <c r="E9" s="3">
        <f>F9-$G$3</f>
        <v>47.5</v>
      </c>
      <c r="F9" s="3">
        <f>G9-$G$3</f>
        <v>48.75</v>
      </c>
      <c r="G9" s="3">
        <f>G2</f>
        <v>50</v>
      </c>
      <c r="H9" s="3">
        <f>G9+$G$3</f>
        <v>51.25</v>
      </c>
      <c r="I9" s="3">
        <f>H9+$G$3</f>
        <v>52.5</v>
      </c>
      <c r="J9" s="3">
        <f>I9+$G$3</f>
        <v>53.75</v>
      </c>
      <c r="K9" s="3">
        <f>J9+$G$3</f>
        <v>55</v>
      </c>
      <c r="L9" s="4">
        <f>K9+$G$3</f>
        <v>56.25</v>
      </c>
    </row>
    <row r="10" spans="1:12" ht="12.75">
      <c r="A10" s="8" t="str">
        <f>IF(ISBLANK($A3),"",$A3&amp;" Strike "&amp;$B3)</f>
        <v>50 Strike Put</v>
      </c>
      <c r="B10" s="1">
        <f>IF(ISBLANK($B3),"",IF($B3="Call",((MAX(0,B$9-$A3)*$C3)-($C3*$D3))*$G$4,((MAX(0,$A3-B$9)*$C3)-($C3*$D3))*$G$4))</f>
        <v>1070</v>
      </c>
      <c r="C10" s="1">
        <f>IF(ISBLANK($B3),"",IF($B3="Call",((MAX(0,C$9-$A3)*$C3)-($C3*$D3))*$G$4,((MAX(0,$A3-C$9)*$C3)-($C3*$D3))*$G$4))</f>
        <v>819.9999999999999</v>
      </c>
      <c r="D10" s="1">
        <f>IF(ISBLANK($B3),"",IF($B3="Call",((MAX(0,D$9-$A3)*$C3)-($C3*$D3))*$G$4,((MAX(0,$A3-D$9)*$C3)-($C3*$D3))*$G$4))</f>
        <v>570</v>
      </c>
      <c r="E10" s="1">
        <f>IF(ISBLANK($B3),"",IF($B3="Call",((MAX(0,E$9-$A3)*$C3)-($C3*$D3))*$G$4,((MAX(0,$A3-E$9)*$C3)-($C3*$D3))*$G$4))</f>
        <v>320</v>
      </c>
      <c r="F10" s="1">
        <f>IF(ISBLANK($B3),"",IF($B3="Call",((MAX(0,F$9-$A3)*$C3)-($C3*$D3))*$G$4,((MAX(0,$A3-F$9)*$C3)-($C3*$D3))*$G$4))</f>
        <v>70</v>
      </c>
      <c r="G10" s="1">
        <f>IF(ISBLANK($B3),"",IF($B3="Call",((MAX(0,G$9-$A3)*$C3)-($C3*$D3))*$G$4,((MAX(0,$A3-G$9)*$C3)-($C3*$D3))*$G$4))</f>
        <v>-180</v>
      </c>
      <c r="H10" s="1">
        <f>IF(ISBLANK($B3),"",IF($B3="Call",((MAX(0,H$9-$A3)*$C3)-($C3*$D3))*$G$4,((MAX(0,$A3-H$9)*$C3)-($C3*$D3))*$G$4))</f>
        <v>-180</v>
      </c>
      <c r="I10" s="1">
        <f>IF(ISBLANK($B3),"",IF($B3="Call",((MAX(0,I$9-$A3)*$C3)-($C3*$D3))*$G$4,((MAX(0,$A3-I$9)*$C3)-($C3*$D3))*$G$4))</f>
        <v>-180</v>
      </c>
      <c r="J10" s="1">
        <f>IF(ISBLANK($B3),"",IF($B3="Call",((MAX(0,J$9-$A3)*$C3)-($C3*$D3))*$G$4,((MAX(0,$A3-J$9)*$C3)-($C3*$D3))*$G$4))</f>
        <v>-180</v>
      </c>
      <c r="K10" s="1">
        <f>IF(ISBLANK($B3),"",IF($B3="Call",((MAX(0,K$9-$A3)*$C3)-($C3*$D3))*$G$4,((MAX(0,$A3-K$9)*$C3)-($C3*$D3))*$G$4))</f>
        <v>-180</v>
      </c>
      <c r="L10" s="2">
        <f>IF(ISBLANK($B3),"",IF($B3="Call",((MAX(0,L$9-$A3)*$C3)-($C3*$D3))*$G$4,((MAX(0,$A3-L$9)*$C3)-($C3*$D3))*$G$4))</f>
        <v>-180</v>
      </c>
    </row>
    <row r="11" spans="1:12" ht="12.75">
      <c r="A11" s="8" t="str">
        <f>IF(ISBLANK($A4),"",$A4&amp;" Strike "&amp;$B4)</f>
        <v>55 Strike Put</v>
      </c>
      <c r="B11" s="1">
        <f>IF(ISBLANK($B4),"",IF($B4="Call",((MAX(0,B$9-$A4)*$C4)-($C4*$D4))*$G$4,((MAX(0,$A4-B$9)*$C4)-($C4*$D4))*$G$4))</f>
        <v>-635</v>
      </c>
      <c r="C11" s="1">
        <f>IF(ISBLANK($B4),"",IF($B4="Call",((MAX(0,C$9-$A4)*$C4)-($C4*$D4))*$G$4,((MAX(0,$A4-C$9)*$C4)-($C4*$D4))*$G$4))</f>
        <v>-509.99999999999994</v>
      </c>
      <c r="D11" s="1">
        <f>IF(ISBLANK($B4),"",IF($B4="Call",((MAX(0,D$9-$A4)*$C4)-($C4*$D4))*$G$4,((MAX(0,$A4-D$9)*$C4)-($C4*$D4))*$G$4))</f>
        <v>-384.99999999999994</v>
      </c>
      <c r="E11" s="1">
        <f>IF(ISBLANK($B4),"",IF($B4="Call",((MAX(0,E$9-$A4)*$C4)-($C4*$D4))*$G$4,((MAX(0,$A4-E$9)*$C4)-($C4*$D4))*$G$4))</f>
        <v>-259.99999999999994</v>
      </c>
      <c r="F11" s="1">
        <f>IF(ISBLANK($B4),"",IF($B4="Call",((MAX(0,F$9-$A4)*$C4)-($C4*$D4))*$G$4,((MAX(0,$A4-F$9)*$C4)-($C4*$D4))*$G$4))</f>
        <v>-134.99999999999997</v>
      </c>
      <c r="G11" s="1">
        <f>IF(ISBLANK($B4),"",IF($B4="Call",((MAX(0,G$9-$A4)*$C4)-($C4*$D4))*$G$4,((MAX(0,$A4-G$9)*$C4)-($C4*$D4))*$G$4))</f>
        <v>-9.999999999999964</v>
      </c>
      <c r="H11" s="1">
        <f>IF(ISBLANK($B4),"",IF($B4="Call",((MAX(0,H$9-$A4)*$C4)-($C4*$D4))*$G$4,((MAX(0,$A4-H$9)*$C4)-($C4*$D4))*$G$4))</f>
        <v>115.00000000000003</v>
      </c>
      <c r="I11" s="1">
        <f>IF(ISBLANK($B4),"",IF($B4="Call",((MAX(0,I$9-$A4)*$C4)-($C4*$D4))*$G$4,((MAX(0,$A4-I$9)*$C4)-($C4*$D4))*$G$4))</f>
        <v>240.00000000000003</v>
      </c>
      <c r="J11" s="1">
        <f>IF(ISBLANK($B4),"",IF($B4="Call",((MAX(0,J$9-$A4)*$C4)-($C4*$D4))*$G$4,((MAX(0,$A4-J$9)*$C4)-($C4*$D4))*$G$4))</f>
        <v>365.00000000000006</v>
      </c>
      <c r="K11" s="1">
        <f>IF(ISBLANK($B4),"",IF($B4="Call",((MAX(0,K$9-$A4)*$C4)-($C4*$D4))*$G$4,((MAX(0,$A4-K$9)*$C4)-($C4*$D4))*$G$4))</f>
        <v>490.00000000000006</v>
      </c>
      <c r="L11" s="2">
        <f>IF(ISBLANK($B4),"",IF($B4="Call",((MAX(0,L$9-$A4)*$C4)-($C4*$D4))*$G$4,((MAX(0,$A4-L$9)*$C4)-($C4*$D4))*$G$4))</f>
        <v>490.00000000000006</v>
      </c>
    </row>
    <row r="12" spans="1:12" ht="12.75">
      <c r="A12" s="8">
        <f>IF(ISBLANK($A5),"",$A5&amp;" Strike "&amp;$B5)</f>
      </c>
      <c r="B12" s="1">
        <f>IF(ISBLANK($B5),"",IF($B5="Call",((MAX(0,B$9-$A5)*$C5)-($C5*$D5))*$G$4,((MAX(0,$A5-B$9)*$C5)-($C5*$D5))*$G$4))</f>
      </c>
      <c r="C12" s="1">
        <f>IF(ISBLANK($B5),"",IF($B5="Call",((MAX(0,C$9-$A5)*$C5)-($C5*$D5))*$G$4,((MAX(0,$A5-C$9)*$C5)-($C5*$D5))*$G$4))</f>
      </c>
      <c r="D12" s="1">
        <f>IF(ISBLANK($B5),"",IF($B5="Call",((MAX(0,D$9-$A5)*$C5)-($C5*$D5))*$G$4,((MAX(0,$A5-D$9)*$C5)-($C5*$D5))*$G$4))</f>
      </c>
      <c r="E12" s="1">
        <f>IF(ISBLANK($B5),"",IF($B5="Call",((MAX(0,E$9-$A5)*$C5)-($C5*$D5))*$G$4,((MAX(0,$A5-E$9)*$C5)-($C5*$D5))*$G$4))</f>
      </c>
      <c r="F12" s="1">
        <f>IF(ISBLANK($B5),"",IF($B5="Call",((MAX(0,F$9-$A5)*$C5)-($C5*$D5))*$G$4,((MAX(0,$A5-F$9)*$C5)-($C5*$D5))*$G$4))</f>
      </c>
      <c r="G12" s="1">
        <f>IF(ISBLANK($B5),"",IF($B5="Call",((MAX(0,G$9-$A5)*$C5)-($C5*$D5))*$G$4,((MAX(0,$A5-G$9)*$C5)-($C5*$D5))*$G$4))</f>
      </c>
      <c r="H12" s="1">
        <f>IF(ISBLANK($B5),"",IF($B5="Call",((MAX(0,H$9-$A5)*$C5)-($C5*$D5))*$G$4,((MAX(0,$A5-H$9)*$C5)-($C5*$D5))*$G$4))</f>
      </c>
      <c r="I12" s="1">
        <f>IF(ISBLANK($B5),"",IF($B5="Call",((MAX(0,I$9-$A5)*$C5)-($C5*$D5))*$G$4,((MAX(0,$A5-I$9)*$C5)-($C5*$D5))*$G$4))</f>
      </c>
      <c r="J12" s="1">
        <f>IF(ISBLANK($B5),"",IF($B5="Call",((MAX(0,J$9-$A5)*$C5)-($C5*$D5))*$G$4,((MAX(0,$A5-J$9)*$C5)-($C5*$D5))*$G$4))</f>
      </c>
      <c r="K12" s="1">
        <f>IF(ISBLANK($B5),"",IF($B5="Call",((MAX(0,K$9-$A5)*$C5)-($C5*$D5))*$G$4,((MAX(0,$A5-K$9)*$C5)-($C5*$D5))*$G$4))</f>
      </c>
      <c r="L12" s="2">
        <f>IF(ISBLANK($B5),"",IF($B5="Call",((MAX(0,L$9-$A5)*$C5)-($C5*$D5))*$G$4,((MAX(0,$A5-L$9)*$C5)-($C5*$D5))*$G$4))</f>
      </c>
    </row>
    <row r="13" spans="1:12" ht="12.75">
      <c r="A13" s="8">
        <f>IF(ISBLANK($A6),"",$A6&amp;" Strike "&amp;$B6)</f>
      </c>
      <c r="B13" s="1">
        <f>IF(ISBLANK($B6),"",IF($B6="Call",((MAX(0,B$9-$A6)*$C6)-($C6*$D6))*$G$4,((MAX(0,$A6-B$9)*$C6)-($C6*$D6))*$G$4))</f>
      </c>
      <c r="C13" s="1">
        <f>IF(ISBLANK($B6),"",IF($B6="Call",((MAX(0,C$9-$A6)*$C6)-($C6*$D6))*$G$4,((MAX(0,$A6-C$9)*$C6)-($C6*$D6))*$G$4))</f>
      </c>
      <c r="D13" s="1">
        <f>IF(ISBLANK($B6),"",IF($B6="Call",((MAX(0,D$9-$A6)*$C6)-($C6*$D6))*$G$4,((MAX(0,$A6-D$9)*$C6)-($C6*$D6))*$G$4))</f>
      </c>
      <c r="E13" s="1">
        <f>IF(ISBLANK($B6),"",IF($B6="Call",((MAX(0,E$9-$A6)*$C6)-($C6*$D6))*$G$4,((MAX(0,$A6-E$9)*$C6)-($C6*$D6))*$G$4))</f>
      </c>
      <c r="F13" s="1">
        <f>IF(ISBLANK($B6),"",IF($B6="Call",((MAX(0,F$9-$A6)*$C6)-($C6*$D6))*$G$4,((MAX(0,$A6-F$9)*$C6)-($C6*$D6))*$G$4))</f>
      </c>
      <c r="G13" s="1">
        <f>IF(ISBLANK($B6),"",IF($B6="Call",((MAX(0,G$9-$A6)*$C6)-($C6*$D6))*$G$4,((MAX(0,$A6-G$9)*$C6)-($C6*$D6))*$G$4))</f>
      </c>
      <c r="H13" s="1">
        <f>IF(ISBLANK($B6),"",IF($B6="Call",((MAX(0,H$9-$A6)*$C6)-($C6*$D6))*$G$4,((MAX(0,$A6-H$9)*$C6)-($C6*$D6))*$G$4))</f>
      </c>
      <c r="I13" s="1">
        <f>IF(ISBLANK($B6),"",IF($B6="Call",((MAX(0,I$9-$A6)*$C6)-($C6*$D6))*$G$4,((MAX(0,$A6-I$9)*$C6)-($C6*$D6))*$G$4))</f>
      </c>
      <c r="J13" s="1">
        <f>IF(ISBLANK($B6),"",IF($B6="Call",((MAX(0,J$9-$A6)*$C6)-($C6*$D6))*$G$4,((MAX(0,$A6-J$9)*$C6)-($C6*$D6))*$G$4))</f>
      </c>
      <c r="K13" s="1">
        <f>IF(ISBLANK($B6),"",IF($B6="Call",((MAX(0,K$9-$A6)*$C6)-($C6*$D6))*$G$4,((MAX(0,$A6-K$9)*$C6)-($C6*$D6))*$G$4))</f>
      </c>
      <c r="L13" s="2">
        <f>IF(ISBLANK($B6),"",IF($B6="Call",((MAX(0,L$9-$A6)*$C6)-($C6*$D6))*$G$4,((MAX(0,$A6-L$9)*$C6)-($C6*$D6))*$G$4))</f>
      </c>
    </row>
    <row r="14" spans="1:12" ht="12.75">
      <c r="A14" s="8">
        <f>IF(ISBLANK($A7),"",$A7&amp;" Strike "&amp;$B7)</f>
      </c>
      <c r="B14" s="1">
        <f>IF(ISBLANK($B7),"",IF($B7="Call",((MAX(0,B$9-$A7)*$C7)-($C7*$D7))*$G$4,((MAX(0,$A7-B$9)*$C7)-($C7*$D7))*$G$4))</f>
      </c>
      <c r="C14" s="1">
        <f>IF(ISBLANK($B7),"",IF($B7="Call",((MAX(0,C$9-$A7)*$C7)-($C7*$D7))*$G$4,((MAX(0,$A7-C$9)*$C7)-($C7*$D7))*$G$4))</f>
      </c>
      <c r="D14" s="1">
        <f>IF(ISBLANK($B7),"",IF($B7="Call",((MAX(0,D$9-$A7)*$C7)-($C7*$D7))*$G$4,((MAX(0,$A7-D$9)*$C7)-($C7*$D7))*$G$4))</f>
      </c>
      <c r="E14" s="1">
        <f>IF(ISBLANK($B7),"",IF($B7="Call",((MAX(0,E$9-$A7)*$C7)-($C7*$D7))*$G$4,((MAX(0,$A7-E$9)*$C7)-($C7*$D7))*$G$4))</f>
      </c>
      <c r="F14" s="1">
        <f>IF(ISBLANK($B7),"",IF($B7="Call",((MAX(0,F$9-$A7)*$C7)-($C7*$D7))*$G$4,((MAX(0,$A7-F$9)*$C7)-($C7*$D7))*$G$4))</f>
      </c>
      <c r="G14" s="1">
        <f>IF(ISBLANK($B7),"",IF($B7="Call",((MAX(0,G$9-$A7)*$C7)-($C7*$D7))*$G$4,((MAX(0,$A7-G$9)*$C7)-($C7*$D7))*$G$4))</f>
      </c>
      <c r="H14" s="1">
        <f>IF(ISBLANK($B7),"",IF($B7="Call",((MAX(0,H$9-$A7)*$C7)-($C7*$D7))*$G$4,((MAX(0,$A7-H$9)*$C7)-($C7*$D7))*$G$4))</f>
      </c>
      <c r="I14" s="1">
        <f>IF(ISBLANK($B7),"",IF($B7="Call",((MAX(0,I$9-$A7)*$C7)-($C7*$D7))*$G$4,((MAX(0,$A7-I$9)*$C7)-($C7*$D7))*$G$4))</f>
      </c>
      <c r="J14" s="1">
        <f>IF(ISBLANK($B7),"",IF($B7="Call",((MAX(0,J$9-$A7)*$C7)-($C7*$D7))*$G$4,((MAX(0,$A7-J$9)*$C7)-($C7*$D7))*$G$4))</f>
      </c>
      <c r="K14" s="1">
        <f>IF(ISBLANK($B7),"",IF($B7="Call",((MAX(0,K$9-$A7)*$C7)-($C7*$D7))*$G$4,((MAX(0,$A7-K$9)*$C7)-($C7*$D7))*$G$4))</f>
      </c>
      <c r="L14" s="2">
        <f>IF(ISBLANK($B7),"",IF($B7="Call",((MAX(0,L$9-$A7)*$C7)-($C7*$D7))*$G$4,((MAX(0,$A7-L$9)*$C7)-($C7*$D7))*$G$4))</f>
      </c>
    </row>
    <row r="15" spans="1:12" ht="12.7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ht="13.5" thickBot="1">
      <c r="A16" s="9" t="s">
        <v>6</v>
      </c>
      <c r="B16" s="5">
        <f>SUM(B10:B11)</f>
        <v>435</v>
      </c>
      <c r="C16" s="5">
        <f aca="true" t="shared" si="0" ref="C16:L16">SUM(C10:C11)</f>
        <v>309.99999999999994</v>
      </c>
      <c r="D16" s="5">
        <f t="shared" si="0"/>
        <v>185.00000000000006</v>
      </c>
      <c r="E16" s="5">
        <f t="shared" si="0"/>
        <v>60.00000000000006</v>
      </c>
      <c r="F16" s="5">
        <f t="shared" si="0"/>
        <v>-64.99999999999997</v>
      </c>
      <c r="G16" s="5">
        <f t="shared" si="0"/>
        <v>-189.99999999999997</v>
      </c>
      <c r="H16" s="5">
        <f t="shared" si="0"/>
        <v>-64.99999999999997</v>
      </c>
      <c r="I16" s="5">
        <f t="shared" si="0"/>
        <v>60.00000000000003</v>
      </c>
      <c r="J16" s="5">
        <f t="shared" si="0"/>
        <v>185.00000000000006</v>
      </c>
      <c r="K16" s="5">
        <f t="shared" si="0"/>
        <v>310.00000000000006</v>
      </c>
      <c r="L16" s="6">
        <f t="shared" si="0"/>
        <v>310.00000000000006</v>
      </c>
    </row>
    <row r="17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PeterM</dc:creator>
  <cp:keywords/>
  <dc:description/>
  <cp:lastModifiedBy>PeterM</cp:lastModifiedBy>
  <dcterms:created xsi:type="dcterms:W3CDTF">2007-03-19T02:31:47Z</dcterms:created>
  <dcterms:modified xsi:type="dcterms:W3CDTF">2007-03-19T04:08:49Z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